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255" tabRatio="704" activeTab="0"/>
  </bookViews>
  <sheets>
    <sheet name="август 2009г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<sst xmlns="http://schemas.openxmlformats.org/spreadsheetml/2006/main" count="71" uniqueCount="71">
  <si>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Е.Г.Голубцова</t>
  </si>
  <si>
    <t xml:space="preserve">              об итогах исполнения  мероприятий по социальной поддержке граждан</t>
  </si>
  <si>
    <t xml:space="preserve">              пожилого возраста, инвалидов, малоимущих и других категорий граждан</t>
  </si>
  <si>
    <t>Мероприятия программы</t>
  </si>
  <si>
    <t>Начальник отдела учета и отчетности</t>
  </si>
  <si>
    <t xml:space="preserve">Начальник комитета социальной защиты </t>
  </si>
  <si>
    <t>1. Мероприятия по оказанию государственной адресной социальной помощи малоимущим слоям населения</t>
  </si>
  <si>
    <t>1.1. Пожилым гражданам, инвалидам, малоимущим одиноко проживающим гражданам и другим категориям граждан</t>
  </si>
  <si>
    <t>1.1.1 Оказание содействия в текущем ремонте жилья</t>
  </si>
  <si>
    <t>1.1.2. Обеспечение среды жизнедеятельности инвалидов: приобретение предметов личного пользования</t>
  </si>
  <si>
    <t>1.1.3. Приобретение одежды, обуви и других вещей первой необходимости</t>
  </si>
  <si>
    <t>1.1.4. Ритуальные услуги для умерших участников и инвалидов ВОВ</t>
  </si>
  <si>
    <t>1.1.5. Обеспечение минимальным набором продуктов</t>
  </si>
  <si>
    <t>1.1.6. Единовременная материальная помощь</t>
  </si>
  <si>
    <t>1.1.7. Финансовая поддержка малочисленных народов Хабаровского края</t>
  </si>
  <si>
    <t>1.1.8. Оказание материальной помощи гражданам, оказавшимся в экстремальной ситуации</t>
  </si>
  <si>
    <t xml:space="preserve">1.1.9. Приобретение предметов бытовой техники </t>
  </si>
  <si>
    <t>1.1.10. Материальная помощь почетным гражданам района</t>
  </si>
  <si>
    <t>1.1.11. Оформление подписки на газету "Восход-Ванино" малоимущим гражданам отдаленных сел и поселков</t>
  </si>
  <si>
    <t>1.1.12. Оплата услуги по зубопротезированию</t>
  </si>
  <si>
    <t>1.1.13. Компенсация расходов по операции глаз в Ванинской больнице ФГУ "Дальневосточного Окружного медицинского центра Федерального агенства по здравоохранению и социальному развитию"</t>
  </si>
  <si>
    <t>1.1.14. Предоставление бесплатных банных услуг</t>
  </si>
  <si>
    <t>2. Мероприятия, посвященные памятным датам</t>
  </si>
  <si>
    <t>1.2.1 Бесплатный проезд на внутригородском пассажирском транспорте детей, посещающих МУ "Центр социальной помощи семье и детям"</t>
  </si>
  <si>
    <t>Всего 1.1</t>
  </si>
  <si>
    <t>1.2.2. Приобретение одежды, обуви и других предметов первой необходимости</t>
  </si>
  <si>
    <t>1.2.3. Обеспечение минимальным набором продуктов</t>
  </si>
  <si>
    <t>1.2.4. Единовременная материальная помощь</t>
  </si>
  <si>
    <t>1.2.5. Компенсация расходов по родительской плате за посещение детских дошкольных учреждений</t>
  </si>
  <si>
    <t xml:space="preserve">1.2.6. Оздоровительные мероприятия для детей на базе Отделения восстановительного лечения и реабилитации Ванинской больницы ФГУ "Дальневосточный окружной медицинский центр ФА по здравоохранению и социаольному развитию" </t>
  </si>
  <si>
    <t xml:space="preserve">1.2.7. Приобретение предметов бытовой техники </t>
  </si>
  <si>
    <t>1.2.8. Обеспечение детским питанием детей от 0 до 3 лет</t>
  </si>
  <si>
    <t>1.2.9. Оплата за услуги по зубопротезированию малоимущих граждан</t>
  </si>
  <si>
    <t>1.2.10. Оплата путевок в загородные лагеря на санаторно-курортное лечение</t>
  </si>
  <si>
    <t>1.2.11. Оплата проезда к месту отдыха и лечения</t>
  </si>
  <si>
    <t>1.2.12. Оказание материальной помощи детям-сиротам, оказавшимся без попечения родителей</t>
  </si>
  <si>
    <t>Всего 1.2</t>
  </si>
  <si>
    <t>ИТОГО по подразделу 1</t>
  </si>
  <si>
    <t>2.1. День пожилых людей</t>
  </si>
  <si>
    <t>2.2. Международный день инвалидов(в т.ч. фестивали)</t>
  </si>
  <si>
    <t>2.4. День узников фашистских концлагерей</t>
  </si>
  <si>
    <t>2.3. День жертв политических репрессий</t>
  </si>
  <si>
    <t>ИТОГО по подразделу 2</t>
  </si>
  <si>
    <t>3. Прочие расходы</t>
  </si>
  <si>
    <t>ВСЕГО по основным мероприятиям социальной помощи и поддержки</t>
  </si>
  <si>
    <t xml:space="preserve">Остаток на </t>
  </si>
  <si>
    <t>счете</t>
  </si>
  <si>
    <t xml:space="preserve">                                                И Н Ф О Р М А Ц И Я </t>
  </si>
  <si>
    <t>Утверждено Район. собранием депутатов на 2009 г.</t>
  </si>
  <si>
    <t>Доведены ЛБО за 2009 год</t>
  </si>
  <si>
    <t>Кассовое исполнение за 2009 г.</t>
  </si>
  <si>
    <t>Начисленные расходы за 2009 г.</t>
  </si>
  <si>
    <t>1.2.13. Адресная социальная помощь на лечение от алкоголизма</t>
  </si>
  <si>
    <t>2.5.День памяти жертв радиационных аварий и катастроф</t>
  </si>
  <si>
    <t>2.6. Международный день семьи</t>
  </si>
  <si>
    <t>2.7. Международный день защиты детей</t>
  </si>
  <si>
    <t>2.8. Международный день матери</t>
  </si>
  <si>
    <t xml:space="preserve">2.9. День памяти погибших в локальных войнах </t>
  </si>
  <si>
    <t>2.10. День Победы</t>
  </si>
  <si>
    <t>2.11. День памяти и скорби</t>
  </si>
  <si>
    <t>2.12. Окончание 2-ой Мировой войны</t>
  </si>
  <si>
    <t>2.13. День воина-интернационалиста</t>
  </si>
  <si>
    <t xml:space="preserve"> - для детей, родители которых работают в бюджетной сфере</t>
  </si>
  <si>
    <t>2.15. Мероприятия в социальных учреждениях</t>
  </si>
  <si>
    <t xml:space="preserve">1.2. Семьям с детьми </t>
  </si>
  <si>
    <t>1.1.15.Ежемесячная плата за ЖКХ,эл.энергию,телефон Обществу инвалидов,клубу "Огонек"Совету ветеранов,ветеранской организации "Поселок Токи"</t>
  </si>
  <si>
    <t>А.А.Пакулова</t>
  </si>
  <si>
    <t>за январь-август   2009 г.</t>
  </si>
  <si>
    <t xml:space="preserve">2.14. Новогодние и рождественские благотворительные мероприятия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</si>
  <si>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-для детей из малоимущих семей                                                                                                                             </t>
  </si>
  <si>
    <t xml:space="preserve">3.1. Расходы, связанные с чествованием ветеранских организаций,обществ и движений;творческих ветеранских коллективов; юбиляров из числа ветеранов войны и труда, долгожителей, приемных и многодетных семей с детьми;проведение мероприятий ,оказание адресной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</si>
</sst>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9">
    <font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color indexed="29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vertical="top" wrapText="1"/>
    </xf>
    <xf numFmtId="4" fontId="1" fillId="2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wrapText="1"/>
    </xf>
    <xf numFmtId="4" fontId="2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 wrapText="1"/>
    </xf>
    <xf numFmtId="4" fontId="1" fillId="24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4" fontId="2" fillId="24" borderId="11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0" fontId="4" fillId="24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" fontId="8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4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/>
    </xf>
    <xf numFmtId="4" fontId="1" fillId="24" borderId="11" xfId="0" applyNumberFormat="1" applyFont="1" applyFill="1" applyBorder="1" applyAlignment="1">
      <alignment horizontal="right" wrapText="1"/>
    </xf>
    <xf numFmtId="4" fontId="7" fillId="0" borderId="16" xfId="0" applyNumberFormat="1" applyFont="1" applyBorder="1" applyAlignment="1">
      <alignment horizontal="right"/>
    </xf>
    <xf numFmtId="0" fontId="1" fillId="24" borderId="10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wrapText="1"/>
    </xf>
    <xf numFmtId="0" fontId="8" fillId="0" borderId="15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2" fillId="24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46">
      <selection activeCell="I59" sqref="I59"/>
    </sheetView>
  </sheetViews>
  <sheetFormatPr defaultColWidth="8.796875" defaultRowHeight="15"/>
  <cols>
    <col min="1" max="1" width="33.59765625" style="0" customWidth="1"/>
    <col min="2" max="2" width="12.59765625" style="0" customWidth="1"/>
    <col min="3" max="3" width="14" style="0" customWidth="1"/>
    <col min="4" max="4" width="11.69921875" style="0" customWidth="1"/>
    <col min="5" max="5" width="11.296875" style="0" hidden="1" customWidth="1"/>
    <col min="6" max="6" width="9.8984375" style="0" hidden="1" customWidth="1"/>
    <col min="7" max="7" width="0.3046875" style="0" hidden="1" customWidth="1"/>
    <col min="8" max="8" width="10.19921875" style="0" hidden="1" customWidth="1"/>
  </cols>
  <sheetData>
    <row r="2" spans="1:6" ht="15">
      <c r="A2" s="67" t="s">
        <v>47</v>
      </c>
      <c r="B2" s="67"/>
      <c r="C2" s="67"/>
      <c r="D2" s="67"/>
      <c r="E2" s="4"/>
      <c r="F2" s="1"/>
    </row>
    <row r="3" spans="1:6" ht="15">
      <c r="A3" s="2"/>
      <c r="B3" s="3"/>
      <c r="C3" s="3"/>
      <c r="D3" s="2"/>
      <c r="E3" s="4"/>
      <c r="F3" s="1"/>
    </row>
    <row r="4" spans="1:6" ht="15">
      <c r="A4" s="2" t="s">
        <v>1</v>
      </c>
      <c r="B4" s="3"/>
      <c r="C4" s="3"/>
      <c r="D4" s="2"/>
      <c r="E4" s="2"/>
      <c r="F4" s="1"/>
    </row>
    <row r="5" spans="1:6" ht="15">
      <c r="A5" s="2" t="s">
        <v>2</v>
      </c>
      <c r="B5" s="3"/>
      <c r="C5" s="3"/>
      <c r="D5" s="2"/>
      <c r="E5" s="2"/>
      <c r="F5" s="1"/>
    </row>
    <row r="6" spans="1:6" ht="15">
      <c r="A6" s="68" t="s">
        <v>67</v>
      </c>
      <c r="B6" s="68"/>
      <c r="C6" s="68"/>
      <c r="D6" s="68"/>
      <c r="E6" s="5"/>
      <c r="F6" s="1"/>
    </row>
    <row r="7" spans="1:8" ht="15" customHeight="1">
      <c r="A7" s="69" t="s">
        <v>3</v>
      </c>
      <c r="B7" s="69" t="s">
        <v>48</v>
      </c>
      <c r="C7" s="69" t="s">
        <v>49</v>
      </c>
      <c r="D7" s="69" t="s">
        <v>50</v>
      </c>
      <c r="E7" s="69" t="s">
        <v>51</v>
      </c>
      <c r="F7" s="56"/>
      <c r="G7" s="61"/>
      <c r="H7" s="40"/>
    </row>
    <row r="8" spans="1:8" ht="15">
      <c r="A8" s="82"/>
      <c r="B8" s="83"/>
      <c r="C8" s="69"/>
      <c r="D8" s="82"/>
      <c r="E8" s="83"/>
      <c r="F8" s="59" t="s">
        <v>45</v>
      </c>
      <c r="G8" s="62"/>
      <c r="H8" s="41"/>
    </row>
    <row r="9" spans="1:8" ht="15">
      <c r="A9" s="82"/>
      <c r="B9" s="83"/>
      <c r="C9" s="69"/>
      <c r="D9" s="82"/>
      <c r="E9" s="83"/>
      <c r="F9" s="59" t="s">
        <v>46</v>
      </c>
      <c r="G9" s="62"/>
      <c r="H9" s="41"/>
    </row>
    <row r="10" spans="1:8" ht="30" customHeight="1">
      <c r="A10" s="82"/>
      <c r="B10" s="83"/>
      <c r="C10" s="69"/>
      <c r="D10" s="82"/>
      <c r="E10" s="83"/>
      <c r="F10" s="57"/>
      <c r="G10" s="62"/>
      <c r="H10" s="41"/>
    </row>
    <row r="11" spans="1:8" ht="15.75" customHeight="1">
      <c r="A11" s="70" t="s">
        <v>6</v>
      </c>
      <c r="B11" s="71"/>
      <c r="C11" s="71"/>
      <c r="D11" s="71"/>
      <c r="E11" s="72"/>
      <c r="F11" s="58"/>
      <c r="G11" s="63"/>
      <c r="H11" s="42"/>
    </row>
    <row r="12" spans="1:8" ht="15" customHeight="1">
      <c r="A12" s="73" t="s">
        <v>7</v>
      </c>
      <c r="B12" s="74"/>
      <c r="C12" s="74"/>
      <c r="D12" s="74"/>
      <c r="E12" s="75"/>
      <c r="F12" s="36"/>
      <c r="G12" s="41"/>
      <c r="H12" s="41"/>
    </row>
    <row r="13" spans="1:8" ht="30.75" customHeight="1">
      <c r="A13" s="60" t="s">
        <v>8</v>
      </c>
      <c r="B13" s="35">
        <v>250000</v>
      </c>
      <c r="C13" s="34">
        <v>232154.6</v>
      </c>
      <c r="D13" s="21">
        <v>232154.6</v>
      </c>
      <c r="E13" s="34">
        <v>200665.44</v>
      </c>
      <c r="F13" s="37">
        <f aca="true" t="shared" si="0" ref="F13:F27">C13-D13</f>
        <v>0</v>
      </c>
      <c r="G13" s="43">
        <f aca="true" t="shared" si="1" ref="G13:G27">B13-C13</f>
        <v>17845.399999999994</v>
      </c>
      <c r="H13" s="43">
        <f aca="true" t="shared" si="2" ref="H13:H27">B13-D13</f>
        <v>17845.399999999994</v>
      </c>
    </row>
    <row r="14" spans="1:8" ht="47.25" customHeight="1">
      <c r="A14" s="11" t="s">
        <v>9</v>
      </c>
      <c r="B14" s="20">
        <v>70000</v>
      </c>
      <c r="C14" s="21">
        <v>30000</v>
      </c>
      <c r="D14" s="21">
        <v>30000</v>
      </c>
      <c r="E14" s="21">
        <v>20000</v>
      </c>
      <c r="F14" s="37">
        <f t="shared" si="0"/>
        <v>0</v>
      </c>
      <c r="G14" s="43">
        <f t="shared" si="1"/>
        <v>40000</v>
      </c>
      <c r="H14" s="43">
        <f t="shared" si="2"/>
        <v>40000</v>
      </c>
    </row>
    <row r="15" spans="1:8" ht="36" customHeight="1">
      <c r="A15" s="32" t="s">
        <v>10</v>
      </c>
      <c r="B15" s="20">
        <v>60000</v>
      </c>
      <c r="C15" s="21">
        <v>15005</v>
      </c>
      <c r="D15" s="21">
        <v>15005</v>
      </c>
      <c r="E15" s="34">
        <v>5750</v>
      </c>
      <c r="F15" s="37">
        <f t="shared" si="0"/>
        <v>0</v>
      </c>
      <c r="G15" s="43">
        <f t="shared" si="1"/>
        <v>44995</v>
      </c>
      <c r="H15" s="43">
        <f t="shared" si="2"/>
        <v>44995</v>
      </c>
    </row>
    <row r="16" spans="1:8" ht="30.75" customHeight="1">
      <c r="A16" s="12" t="s">
        <v>11</v>
      </c>
      <c r="B16" s="20">
        <v>15000</v>
      </c>
      <c r="C16" s="21">
        <v>3900</v>
      </c>
      <c r="D16" s="21">
        <v>3900</v>
      </c>
      <c r="E16" s="21">
        <v>2424</v>
      </c>
      <c r="F16" s="37">
        <f t="shared" si="0"/>
        <v>0</v>
      </c>
      <c r="G16" s="43">
        <f t="shared" si="1"/>
        <v>11100</v>
      </c>
      <c r="H16" s="43">
        <f t="shared" si="2"/>
        <v>11100</v>
      </c>
    </row>
    <row r="17" spans="1:8" ht="33.75" customHeight="1">
      <c r="A17" s="12" t="s">
        <v>12</v>
      </c>
      <c r="B17" s="20">
        <v>100000</v>
      </c>
      <c r="C17" s="45">
        <v>34000</v>
      </c>
      <c r="D17" s="33">
        <v>34000</v>
      </c>
      <c r="E17" s="22">
        <v>14000</v>
      </c>
      <c r="F17" s="37">
        <f t="shared" si="0"/>
        <v>0</v>
      </c>
      <c r="G17" s="43">
        <f t="shared" si="1"/>
        <v>66000</v>
      </c>
      <c r="H17" s="43">
        <f t="shared" si="2"/>
        <v>66000</v>
      </c>
    </row>
    <row r="18" spans="1:8" ht="22.5" customHeight="1">
      <c r="A18" s="7" t="s">
        <v>13</v>
      </c>
      <c r="B18" s="35">
        <v>200000</v>
      </c>
      <c r="C18" s="45">
        <v>173490.89</v>
      </c>
      <c r="D18" s="33">
        <v>173490.89</v>
      </c>
      <c r="E18" s="22">
        <v>173596.22</v>
      </c>
      <c r="F18" s="37">
        <f t="shared" si="0"/>
        <v>0</v>
      </c>
      <c r="G18" s="43">
        <f t="shared" si="1"/>
        <v>26509.109999999986</v>
      </c>
      <c r="H18" s="43">
        <f t="shared" si="2"/>
        <v>26509.109999999986</v>
      </c>
    </row>
    <row r="19" spans="1:8" ht="36" customHeight="1">
      <c r="A19" s="11" t="s">
        <v>14</v>
      </c>
      <c r="B19" s="35">
        <v>200000</v>
      </c>
      <c r="C19" s="34">
        <v>58293.21</v>
      </c>
      <c r="D19" s="21">
        <v>58293.21</v>
      </c>
      <c r="E19" s="34">
        <v>63260.08</v>
      </c>
      <c r="F19" s="37">
        <f t="shared" si="0"/>
        <v>0</v>
      </c>
      <c r="G19" s="43">
        <f t="shared" si="1"/>
        <v>141706.79</v>
      </c>
      <c r="H19" s="43">
        <f t="shared" si="2"/>
        <v>141706.79</v>
      </c>
    </row>
    <row r="20" spans="1:8" ht="42.75" customHeight="1">
      <c r="A20" s="11" t="s">
        <v>15</v>
      </c>
      <c r="B20" s="35">
        <v>25000</v>
      </c>
      <c r="C20" s="34">
        <v>24506.56</v>
      </c>
      <c r="D20" s="21">
        <v>24506.56</v>
      </c>
      <c r="E20" s="34">
        <v>23699.28</v>
      </c>
      <c r="F20" s="37">
        <f t="shared" si="0"/>
        <v>0</v>
      </c>
      <c r="G20" s="43">
        <f t="shared" si="1"/>
        <v>493.4399999999987</v>
      </c>
      <c r="H20" s="43">
        <f t="shared" si="2"/>
        <v>493.4399999999987</v>
      </c>
    </row>
    <row r="21" spans="1:8" ht="15">
      <c r="A21" s="7" t="s">
        <v>16</v>
      </c>
      <c r="B21" s="20">
        <v>120000</v>
      </c>
      <c r="C21" s="21">
        <v>119650</v>
      </c>
      <c r="D21" s="21">
        <v>119650</v>
      </c>
      <c r="E21" s="21">
        <v>96050</v>
      </c>
      <c r="F21" s="37">
        <f t="shared" si="0"/>
        <v>0</v>
      </c>
      <c r="G21" s="43">
        <f t="shared" si="1"/>
        <v>350</v>
      </c>
      <c r="H21" s="43">
        <f t="shared" si="2"/>
        <v>350</v>
      </c>
    </row>
    <row r="22" spans="1:8" ht="30" customHeight="1">
      <c r="A22" s="11" t="s">
        <v>17</v>
      </c>
      <c r="B22" s="35">
        <v>113500</v>
      </c>
      <c r="C22" s="34">
        <v>75657.6</v>
      </c>
      <c r="D22" s="21">
        <v>75657.6</v>
      </c>
      <c r="E22" s="21">
        <v>75657.6</v>
      </c>
      <c r="F22" s="37">
        <f t="shared" si="0"/>
        <v>0</v>
      </c>
      <c r="G22" s="43">
        <f t="shared" si="1"/>
        <v>37842.399999999994</v>
      </c>
      <c r="H22" s="43">
        <f t="shared" si="2"/>
        <v>37842.399999999994</v>
      </c>
    </row>
    <row r="23" spans="1:8" ht="54" customHeight="1">
      <c r="A23" s="11" t="s">
        <v>18</v>
      </c>
      <c r="B23" s="20">
        <v>38000</v>
      </c>
      <c r="C23" s="21">
        <v>38000</v>
      </c>
      <c r="D23" s="21">
        <v>38000</v>
      </c>
      <c r="E23" s="21">
        <v>38000</v>
      </c>
      <c r="F23" s="37">
        <f t="shared" si="0"/>
        <v>0</v>
      </c>
      <c r="G23" s="43">
        <f t="shared" si="1"/>
        <v>0</v>
      </c>
      <c r="H23" s="43">
        <f t="shared" si="2"/>
        <v>0</v>
      </c>
    </row>
    <row r="24" spans="1:8" ht="25.5" customHeight="1">
      <c r="A24" s="7" t="s">
        <v>19</v>
      </c>
      <c r="B24" s="20">
        <v>100000</v>
      </c>
      <c r="C24" s="21">
        <v>63683</v>
      </c>
      <c r="D24" s="21">
        <v>63683</v>
      </c>
      <c r="E24" s="21">
        <v>63683</v>
      </c>
      <c r="F24" s="37">
        <f t="shared" si="0"/>
        <v>0</v>
      </c>
      <c r="G24" s="43">
        <f t="shared" si="1"/>
        <v>36317</v>
      </c>
      <c r="H24" s="43">
        <f t="shared" si="2"/>
        <v>36317</v>
      </c>
    </row>
    <row r="25" spans="1:8" ht="68.25" customHeight="1">
      <c r="A25" s="11" t="s">
        <v>20</v>
      </c>
      <c r="B25" s="20">
        <v>135000</v>
      </c>
      <c r="C25" s="21">
        <v>73463.78</v>
      </c>
      <c r="D25" s="21">
        <v>73463.78</v>
      </c>
      <c r="E25" s="21">
        <v>73412.8</v>
      </c>
      <c r="F25" s="37">
        <f t="shared" si="0"/>
        <v>0</v>
      </c>
      <c r="G25" s="43">
        <f t="shared" si="1"/>
        <v>61536.22</v>
      </c>
      <c r="H25" s="43">
        <f t="shared" si="2"/>
        <v>61536.22</v>
      </c>
    </row>
    <row r="26" spans="1:8" ht="42.75" customHeight="1">
      <c r="A26" s="11" t="s">
        <v>21</v>
      </c>
      <c r="B26" s="35">
        <v>100000</v>
      </c>
      <c r="C26" s="21">
        <v>96460</v>
      </c>
      <c r="D26" s="21">
        <v>96460</v>
      </c>
      <c r="E26" s="21">
        <v>96460</v>
      </c>
      <c r="F26" s="37">
        <f t="shared" si="0"/>
        <v>0</v>
      </c>
      <c r="G26" s="43">
        <f t="shared" si="1"/>
        <v>3540</v>
      </c>
      <c r="H26" s="43">
        <f t="shared" si="2"/>
        <v>3540</v>
      </c>
    </row>
    <row r="27" spans="1:8" ht="51" customHeight="1">
      <c r="A27" s="19" t="s">
        <v>65</v>
      </c>
      <c r="B27" s="35">
        <v>100000</v>
      </c>
      <c r="C27" s="21">
        <v>100000</v>
      </c>
      <c r="D27" s="21">
        <v>100000</v>
      </c>
      <c r="E27" s="21">
        <v>100000</v>
      </c>
      <c r="F27" s="37">
        <f t="shared" si="0"/>
        <v>0</v>
      </c>
      <c r="G27" s="43">
        <f t="shared" si="1"/>
        <v>0</v>
      </c>
      <c r="H27" s="43">
        <f t="shared" si="2"/>
        <v>0</v>
      </c>
    </row>
    <row r="28" spans="1:8" ht="15.75">
      <c r="A28" s="14" t="s">
        <v>24</v>
      </c>
      <c r="B28" s="23">
        <f>SUM(B13:B27)</f>
        <v>1626500</v>
      </c>
      <c r="C28" s="23">
        <f>SUM(C13:C27)</f>
        <v>1138264.6400000001</v>
      </c>
      <c r="D28" s="23">
        <f>SUM(D13:D27)</f>
        <v>1138264.6400000001</v>
      </c>
      <c r="E28" s="23">
        <f>SUM(E13:E27)</f>
        <v>1046658.42</v>
      </c>
      <c r="F28" s="37"/>
      <c r="G28" s="44"/>
      <c r="H28" s="44"/>
    </row>
    <row r="29" spans="1:8" ht="15.75">
      <c r="A29" s="76" t="s">
        <v>64</v>
      </c>
      <c r="B29" s="77"/>
      <c r="C29" s="77"/>
      <c r="D29" s="77"/>
      <c r="E29" s="78"/>
      <c r="F29" s="37"/>
      <c r="G29" s="44"/>
      <c r="H29" s="44"/>
    </row>
    <row r="30" spans="1:8" ht="51.75" customHeight="1">
      <c r="A30" s="13" t="s">
        <v>23</v>
      </c>
      <c r="B30" s="20">
        <v>20000</v>
      </c>
      <c r="C30" s="21">
        <v>12878</v>
      </c>
      <c r="D30" s="21">
        <v>12878</v>
      </c>
      <c r="E30" s="21">
        <v>12878</v>
      </c>
      <c r="F30" s="37">
        <f aca="true" t="shared" si="3" ref="F30:F42">C30-D30</f>
        <v>0</v>
      </c>
      <c r="G30" s="43">
        <f aca="true" t="shared" si="4" ref="G30:G42">B30-C30</f>
        <v>7122</v>
      </c>
      <c r="H30" s="43">
        <f aca="true" t="shared" si="5" ref="H30:H42">B30-D30</f>
        <v>7122</v>
      </c>
    </row>
    <row r="31" spans="1:8" ht="28.5" customHeight="1">
      <c r="A31" s="12" t="s">
        <v>25</v>
      </c>
      <c r="B31" s="20">
        <v>100000</v>
      </c>
      <c r="C31" s="21">
        <v>100000</v>
      </c>
      <c r="D31" s="21">
        <v>100000</v>
      </c>
      <c r="E31" s="34"/>
      <c r="F31" s="37">
        <f t="shared" si="3"/>
        <v>0</v>
      </c>
      <c r="G31" s="43">
        <f t="shared" si="4"/>
        <v>0</v>
      </c>
      <c r="H31" s="43">
        <f t="shared" si="5"/>
        <v>0</v>
      </c>
    </row>
    <row r="32" spans="1:8" ht="30" customHeight="1">
      <c r="A32" s="12" t="s">
        <v>26</v>
      </c>
      <c r="B32" s="20">
        <v>100000</v>
      </c>
      <c r="C32" s="33">
        <v>35200</v>
      </c>
      <c r="D32" s="33">
        <v>35200</v>
      </c>
      <c r="E32" s="22">
        <v>15200</v>
      </c>
      <c r="F32" s="37">
        <f t="shared" si="3"/>
        <v>0</v>
      </c>
      <c r="G32" s="43">
        <f t="shared" si="4"/>
        <v>64800</v>
      </c>
      <c r="H32" s="43">
        <f t="shared" si="5"/>
        <v>64800</v>
      </c>
    </row>
    <row r="33" spans="1:8" ht="24" customHeight="1">
      <c r="A33" s="11" t="s">
        <v>27</v>
      </c>
      <c r="B33" s="35">
        <v>214450</v>
      </c>
      <c r="C33" s="45">
        <v>167042.94</v>
      </c>
      <c r="D33" s="33">
        <v>167042.94</v>
      </c>
      <c r="E33" s="22">
        <v>167237.63</v>
      </c>
      <c r="F33" s="37">
        <f t="shared" si="3"/>
        <v>0</v>
      </c>
      <c r="G33" s="43">
        <f t="shared" si="4"/>
        <v>47407.06</v>
      </c>
      <c r="H33" s="43">
        <f t="shared" si="5"/>
        <v>47407.06</v>
      </c>
    </row>
    <row r="34" spans="1:8" ht="42.75" customHeight="1">
      <c r="A34" s="11" t="s">
        <v>28</v>
      </c>
      <c r="B34" s="35">
        <v>1000000</v>
      </c>
      <c r="C34" s="46">
        <v>696799.88</v>
      </c>
      <c r="D34" s="21">
        <v>696799.88</v>
      </c>
      <c r="E34" s="21">
        <v>696354.38</v>
      </c>
      <c r="F34" s="37">
        <f t="shared" si="3"/>
        <v>0</v>
      </c>
      <c r="G34" s="43">
        <f t="shared" si="4"/>
        <v>303200.12</v>
      </c>
      <c r="H34" s="43">
        <f t="shared" si="5"/>
        <v>303200.12</v>
      </c>
    </row>
    <row r="35" spans="1:8" ht="69" customHeight="1">
      <c r="A35" s="19" t="s">
        <v>29</v>
      </c>
      <c r="B35" s="20">
        <v>150000</v>
      </c>
      <c r="C35" s="21">
        <v>63600</v>
      </c>
      <c r="D35" s="21">
        <v>63600</v>
      </c>
      <c r="E35" s="21">
        <v>31800</v>
      </c>
      <c r="F35" s="37">
        <f t="shared" si="3"/>
        <v>0</v>
      </c>
      <c r="G35" s="43">
        <f t="shared" si="4"/>
        <v>86400</v>
      </c>
      <c r="H35" s="43">
        <f t="shared" si="5"/>
        <v>86400</v>
      </c>
    </row>
    <row r="36" spans="1:8" ht="25.5" customHeight="1">
      <c r="A36" s="11" t="s">
        <v>30</v>
      </c>
      <c r="B36" s="35">
        <v>120000</v>
      </c>
      <c r="C36" s="21">
        <v>120000</v>
      </c>
      <c r="D36" s="21">
        <v>120000</v>
      </c>
      <c r="E36" s="22">
        <v>43600</v>
      </c>
      <c r="F36" s="37">
        <f t="shared" si="3"/>
        <v>0</v>
      </c>
      <c r="G36" s="43">
        <f t="shared" si="4"/>
        <v>0</v>
      </c>
      <c r="H36" s="43">
        <f t="shared" si="5"/>
        <v>0</v>
      </c>
    </row>
    <row r="37" spans="1:8" ht="28.5" customHeight="1">
      <c r="A37" s="11" t="s">
        <v>31</v>
      </c>
      <c r="B37" s="20">
        <v>200000</v>
      </c>
      <c r="C37" s="24">
        <v>52000</v>
      </c>
      <c r="D37" s="21">
        <v>52000</v>
      </c>
      <c r="E37" s="21">
        <v>36400</v>
      </c>
      <c r="F37" s="37">
        <f t="shared" si="3"/>
        <v>0</v>
      </c>
      <c r="G37" s="43">
        <f t="shared" si="4"/>
        <v>148000</v>
      </c>
      <c r="H37" s="43">
        <f t="shared" si="5"/>
        <v>148000</v>
      </c>
    </row>
    <row r="38" spans="1:8" ht="24" customHeight="1">
      <c r="A38" s="11" t="s">
        <v>32</v>
      </c>
      <c r="B38" s="20">
        <v>100000</v>
      </c>
      <c r="C38" s="21">
        <v>93067</v>
      </c>
      <c r="D38" s="21">
        <v>93067</v>
      </c>
      <c r="E38" s="21">
        <v>93067</v>
      </c>
      <c r="F38" s="37">
        <f t="shared" si="3"/>
        <v>0</v>
      </c>
      <c r="G38" s="43">
        <f t="shared" si="4"/>
        <v>6933</v>
      </c>
      <c r="H38" s="43">
        <f t="shared" si="5"/>
        <v>6933</v>
      </c>
    </row>
    <row r="39" spans="1:8" ht="31.5" customHeight="1">
      <c r="A39" s="11" t="s">
        <v>33</v>
      </c>
      <c r="B39" s="20">
        <v>500000</v>
      </c>
      <c r="C39" s="21">
        <v>499560</v>
      </c>
      <c r="D39" s="21">
        <v>499560</v>
      </c>
      <c r="E39" s="21">
        <v>499560</v>
      </c>
      <c r="F39" s="37">
        <f t="shared" si="3"/>
        <v>0</v>
      </c>
      <c r="G39" s="43">
        <f t="shared" si="4"/>
        <v>440</v>
      </c>
      <c r="H39" s="43">
        <f t="shared" si="5"/>
        <v>440</v>
      </c>
    </row>
    <row r="40" spans="1:8" ht="30.75" customHeight="1">
      <c r="A40" s="10" t="s">
        <v>34</v>
      </c>
      <c r="B40" s="20">
        <v>16000</v>
      </c>
      <c r="C40" s="21">
        <v>1911.14</v>
      </c>
      <c r="D40" s="31">
        <v>1911.14</v>
      </c>
      <c r="E40" s="31">
        <v>1911.14</v>
      </c>
      <c r="F40" s="37">
        <f t="shared" si="3"/>
        <v>0</v>
      </c>
      <c r="G40" s="43">
        <f t="shared" si="4"/>
        <v>14088.86</v>
      </c>
      <c r="H40" s="43">
        <f t="shared" si="5"/>
        <v>14088.86</v>
      </c>
    </row>
    <row r="41" spans="1:8" ht="39" customHeight="1">
      <c r="A41" s="11" t="s">
        <v>35</v>
      </c>
      <c r="B41" s="20">
        <v>30000</v>
      </c>
      <c r="C41" s="21">
        <v>2537.5</v>
      </c>
      <c r="D41" s="21">
        <v>2537.5</v>
      </c>
      <c r="E41" s="34">
        <v>2537.5</v>
      </c>
      <c r="F41" s="37">
        <f t="shared" si="3"/>
        <v>0</v>
      </c>
      <c r="G41" s="43">
        <f t="shared" si="4"/>
        <v>27462.5</v>
      </c>
      <c r="H41" s="43">
        <f t="shared" si="5"/>
        <v>27462.5</v>
      </c>
    </row>
    <row r="42" spans="1:8" ht="37.5" customHeight="1">
      <c r="A42" s="11" t="s">
        <v>52</v>
      </c>
      <c r="B42" s="20">
        <v>45000</v>
      </c>
      <c r="C42" s="21">
        <v>19000</v>
      </c>
      <c r="D42" s="21">
        <v>19000</v>
      </c>
      <c r="E42" s="21">
        <v>19000</v>
      </c>
      <c r="F42" s="37">
        <f t="shared" si="3"/>
        <v>0</v>
      </c>
      <c r="G42" s="43">
        <f t="shared" si="4"/>
        <v>26000</v>
      </c>
      <c r="H42" s="43">
        <f t="shared" si="5"/>
        <v>26000</v>
      </c>
    </row>
    <row r="43" spans="1:8" ht="15.75">
      <c r="A43" s="15" t="s">
        <v>36</v>
      </c>
      <c r="B43" s="25">
        <f>SUM(B30:B42)</f>
        <v>2595450</v>
      </c>
      <c r="C43" s="25">
        <f>SUM(C30:C42)</f>
        <v>1863596.46</v>
      </c>
      <c r="D43" s="25">
        <f>SUM(D30:D42)</f>
        <v>1863596.46</v>
      </c>
      <c r="E43" s="25">
        <f>SUM(E30:E42)</f>
        <v>1619545.65</v>
      </c>
      <c r="F43" s="37"/>
      <c r="G43" s="44"/>
      <c r="H43" s="44"/>
    </row>
    <row r="44" spans="1:8" ht="29.25" customHeight="1">
      <c r="A44" s="15" t="s">
        <v>37</v>
      </c>
      <c r="B44" s="25">
        <f>B28+B43</f>
        <v>4221950</v>
      </c>
      <c r="C44" s="25">
        <f>C28+C43</f>
        <v>3001861.1</v>
      </c>
      <c r="D44" s="25">
        <f>D28+D43</f>
        <v>3001861.1</v>
      </c>
      <c r="E44" s="25">
        <f>E28+E43</f>
        <v>2666204.07</v>
      </c>
      <c r="F44" s="37"/>
      <c r="G44" s="44"/>
      <c r="H44" s="44"/>
    </row>
    <row r="45" spans="1:8" ht="15.75">
      <c r="A45" s="79" t="s">
        <v>22</v>
      </c>
      <c r="B45" s="80"/>
      <c r="C45" s="80"/>
      <c r="D45" s="80"/>
      <c r="E45" s="81"/>
      <c r="F45" s="38"/>
      <c r="G45" s="44"/>
      <c r="H45" s="44"/>
    </row>
    <row r="46" spans="1:8" ht="15">
      <c r="A46" s="8" t="s">
        <v>38</v>
      </c>
      <c r="B46" s="20">
        <v>100000</v>
      </c>
      <c r="C46" s="21"/>
      <c r="D46" s="31"/>
      <c r="E46" s="31"/>
      <c r="F46" s="37">
        <f aca="true" t="shared" si="6" ref="F46:F57">C46-D46</f>
        <v>0</v>
      </c>
      <c r="G46" s="43">
        <f aca="true" t="shared" si="7" ref="G46:G62">B46-C46</f>
        <v>100000</v>
      </c>
      <c r="H46" s="43">
        <f aca="true" t="shared" si="8" ref="H46:H58">B46-D46</f>
        <v>100000</v>
      </c>
    </row>
    <row r="47" spans="1:8" ht="15">
      <c r="A47" s="8" t="s">
        <v>39</v>
      </c>
      <c r="B47" s="20">
        <v>100000</v>
      </c>
      <c r="C47" s="21">
        <v>12000</v>
      </c>
      <c r="D47" s="21">
        <v>12000</v>
      </c>
      <c r="E47" s="21">
        <v>12007.79</v>
      </c>
      <c r="F47" s="37">
        <f t="shared" si="6"/>
        <v>0</v>
      </c>
      <c r="G47" s="43">
        <f t="shared" si="7"/>
        <v>88000</v>
      </c>
      <c r="H47" s="43">
        <f t="shared" si="8"/>
        <v>88000</v>
      </c>
    </row>
    <row r="48" spans="1:8" ht="15">
      <c r="A48" s="7" t="s">
        <v>41</v>
      </c>
      <c r="B48" s="20">
        <v>37600</v>
      </c>
      <c r="C48" s="21"/>
      <c r="D48" s="21"/>
      <c r="E48" s="31"/>
      <c r="F48" s="37">
        <f t="shared" si="6"/>
        <v>0</v>
      </c>
      <c r="G48" s="43">
        <f t="shared" si="7"/>
        <v>37600</v>
      </c>
      <c r="H48" s="43">
        <f t="shared" si="8"/>
        <v>37600</v>
      </c>
    </row>
    <row r="49" spans="1:8" ht="15">
      <c r="A49" s="7" t="s">
        <v>40</v>
      </c>
      <c r="B49" s="20">
        <v>4000</v>
      </c>
      <c r="C49" s="21">
        <v>4000</v>
      </c>
      <c r="D49" s="21">
        <v>4000</v>
      </c>
      <c r="E49" s="21">
        <v>4000</v>
      </c>
      <c r="F49" s="37">
        <f t="shared" si="6"/>
        <v>0</v>
      </c>
      <c r="G49" s="43">
        <f t="shared" si="7"/>
        <v>0</v>
      </c>
      <c r="H49" s="43">
        <f t="shared" si="8"/>
        <v>0</v>
      </c>
    </row>
    <row r="50" spans="1:8" ht="15">
      <c r="A50" s="7" t="s">
        <v>53</v>
      </c>
      <c r="B50" s="20">
        <v>4000</v>
      </c>
      <c r="C50" s="21">
        <v>4000</v>
      </c>
      <c r="D50" s="21">
        <v>4000</v>
      </c>
      <c r="E50" s="21">
        <v>4000</v>
      </c>
      <c r="F50" s="37">
        <f t="shared" si="6"/>
        <v>0</v>
      </c>
      <c r="G50" s="43">
        <f t="shared" si="7"/>
        <v>0</v>
      </c>
      <c r="H50" s="43">
        <f t="shared" si="8"/>
        <v>0</v>
      </c>
    </row>
    <row r="51" spans="1:8" ht="15">
      <c r="A51" s="9" t="s">
        <v>54</v>
      </c>
      <c r="B51" s="20">
        <v>65000</v>
      </c>
      <c r="C51" s="21">
        <v>65000</v>
      </c>
      <c r="D51" s="21">
        <v>65000</v>
      </c>
      <c r="E51" s="21">
        <v>65000</v>
      </c>
      <c r="F51" s="37">
        <f t="shared" si="6"/>
        <v>0</v>
      </c>
      <c r="G51" s="43">
        <f t="shared" si="7"/>
        <v>0</v>
      </c>
      <c r="H51" s="43">
        <f t="shared" si="8"/>
        <v>0</v>
      </c>
    </row>
    <row r="52" spans="1:8" ht="15">
      <c r="A52" s="7" t="s">
        <v>55</v>
      </c>
      <c r="B52" s="20">
        <v>45000</v>
      </c>
      <c r="C52" s="21">
        <v>45000</v>
      </c>
      <c r="D52" s="21">
        <v>45000</v>
      </c>
      <c r="E52" s="21">
        <v>45000</v>
      </c>
      <c r="F52" s="37">
        <f t="shared" si="6"/>
        <v>0</v>
      </c>
      <c r="G52" s="43">
        <f t="shared" si="7"/>
        <v>0</v>
      </c>
      <c r="H52" s="43">
        <f t="shared" si="8"/>
        <v>0</v>
      </c>
    </row>
    <row r="53" spans="1:8" ht="15">
      <c r="A53" s="7" t="s">
        <v>56</v>
      </c>
      <c r="B53" s="20">
        <v>45000</v>
      </c>
      <c r="C53" s="21"/>
      <c r="D53" s="21"/>
      <c r="E53" s="21"/>
      <c r="F53" s="37">
        <f t="shared" si="6"/>
        <v>0</v>
      </c>
      <c r="G53" s="43">
        <f t="shared" si="7"/>
        <v>45000</v>
      </c>
      <c r="H53" s="43">
        <f t="shared" si="8"/>
        <v>45000</v>
      </c>
    </row>
    <row r="54" spans="1:8" ht="15">
      <c r="A54" s="7" t="s">
        <v>57</v>
      </c>
      <c r="B54" s="35">
        <v>3000</v>
      </c>
      <c r="C54" s="34"/>
      <c r="D54" s="21"/>
      <c r="E54" s="21"/>
      <c r="F54" s="37">
        <f t="shared" si="6"/>
        <v>0</v>
      </c>
      <c r="G54" s="43">
        <f t="shared" si="7"/>
        <v>3000</v>
      </c>
      <c r="H54" s="43">
        <f t="shared" si="8"/>
        <v>3000</v>
      </c>
    </row>
    <row r="55" spans="1:8" ht="15">
      <c r="A55" s="7" t="s">
        <v>58</v>
      </c>
      <c r="B55" s="20">
        <v>200000</v>
      </c>
      <c r="C55" s="21">
        <v>200000</v>
      </c>
      <c r="D55" s="21">
        <v>200000</v>
      </c>
      <c r="E55" s="21">
        <v>200000</v>
      </c>
      <c r="F55" s="37">
        <f t="shared" si="6"/>
        <v>0</v>
      </c>
      <c r="G55" s="43">
        <f t="shared" si="7"/>
        <v>0</v>
      </c>
      <c r="H55" s="43">
        <f t="shared" si="8"/>
        <v>0</v>
      </c>
    </row>
    <row r="56" spans="1:8" ht="15">
      <c r="A56" s="7" t="s">
        <v>59</v>
      </c>
      <c r="B56" s="20">
        <v>15000</v>
      </c>
      <c r="C56" s="21">
        <v>15000</v>
      </c>
      <c r="D56" s="21">
        <v>15000</v>
      </c>
      <c r="E56" s="21">
        <v>15000</v>
      </c>
      <c r="F56" s="37">
        <f t="shared" si="6"/>
        <v>0</v>
      </c>
      <c r="G56" s="43">
        <f t="shared" si="7"/>
        <v>0</v>
      </c>
      <c r="H56" s="43">
        <f t="shared" si="8"/>
        <v>0</v>
      </c>
    </row>
    <row r="57" spans="1:8" ht="15">
      <c r="A57" s="7" t="s">
        <v>60</v>
      </c>
      <c r="B57" s="20">
        <v>15000</v>
      </c>
      <c r="C57" s="21">
        <v>15000</v>
      </c>
      <c r="D57" s="21">
        <v>15000</v>
      </c>
      <c r="E57" s="31"/>
      <c r="F57" s="37">
        <f t="shared" si="6"/>
        <v>0</v>
      </c>
      <c r="G57" s="43">
        <f t="shared" si="7"/>
        <v>0</v>
      </c>
      <c r="H57" s="43">
        <f t="shared" si="8"/>
        <v>0</v>
      </c>
    </row>
    <row r="58" spans="1:8" ht="15">
      <c r="A58" s="16" t="s">
        <v>61</v>
      </c>
      <c r="B58" s="26">
        <v>45000</v>
      </c>
      <c r="C58" s="27">
        <v>45000</v>
      </c>
      <c r="D58" s="27">
        <v>45000</v>
      </c>
      <c r="E58" s="27">
        <v>45000</v>
      </c>
      <c r="F58" s="37"/>
      <c r="G58" s="43">
        <f t="shared" si="7"/>
        <v>0</v>
      </c>
      <c r="H58" s="43">
        <f t="shared" si="8"/>
        <v>0</v>
      </c>
    </row>
    <row r="59" spans="1:8" ht="33" customHeight="1">
      <c r="A59" s="54" t="s">
        <v>68</v>
      </c>
      <c r="B59" s="55">
        <f>B60+B61</f>
        <v>600000</v>
      </c>
      <c r="C59" s="55">
        <f>C60+C61</f>
        <v>0</v>
      </c>
      <c r="D59" s="55">
        <f>D60+D61</f>
        <v>0</v>
      </c>
      <c r="E59" s="55">
        <f>E60+E61</f>
        <v>359900</v>
      </c>
      <c r="F59" s="37"/>
      <c r="G59" s="43">
        <f t="shared" si="7"/>
        <v>600000</v>
      </c>
      <c r="H59" s="43"/>
    </row>
    <row r="60" spans="1:8" ht="27" customHeight="1">
      <c r="A60" s="50" t="s">
        <v>69</v>
      </c>
      <c r="B60" s="35">
        <v>300000</v>
      </c>
      <c r="C60" s="34"/>
      <c r="D60" s="21"/>
      <c r="E60" s="34">
        <v>165150</v>
      </c>
      <c r="F60" s="37">
        <f>C60-D60</f>
        <v>0</v>
      </c>
      <c r="G60" s="43">
        <f t="shared" si="7"/>
        <v>300000</v>
      </c>
      <c r="H60" s="43">
        <f>B60-D60</f>
        <v>300000</v>
      </c>
    </row>
    <row r="61" spans="1:8" ht="31.5" customHeight="1">
      <c r="A61" s="51" t="s">
        <v>62</v>
      </c>
      <c r="B61" s="47">
        <v>300000</v>
      </c>
      <c r="C61" s="48"/>
      <c r="D61" s="29"/>
      <c r="E61" s="29">
        <v>194750</v>
      </c>
      <c r="F61" s="37">
        <f>C61-D61</f>
        <v>0</v>
      </c>
      <c r="G61" s="43">
        <f t="shared" si="7"/>
        <v>300000</v>
      </c>
      <c r="H61" s="43">
        <f>B61-D61</f>
        <v>300000</v>
      </c>
    </row>
    <row r="62" spans="1:8" ht="22.5" customHeight="1">
      <c r="A62" s="11" t="s">
        <v>63</v>
      </c>
      <c r="B62" s="28">
        <v>100000</v>
      </c>
      <c r="C62" s="29">
        <v>51700</v>
      </c>
      <c r="D62" s="29">
        <v>51700</v>
      </c>
      <c r="E62" s="29">
        <v>47325</v>
      </c>
      <c r="F62" s="37">
        <f>C62-D62</f>
        <v>0</v>
      </c>
      <c r="G62" s="52">
        <f t="shared" si="7"/>
        <v>48300</v>
      </c>
      <c r="H62" s="52">
        <f>B62-D62</f>
        <v>48300</v>
      </c>
    </row>
    <row r="63" spans="1:8" ht="15.75">
      <c r="A63" s="17" t="s">
        <v>42</v>
      </c>
      <c r="B63" s="30">
        <f>SUM(B46+B47+B48+B49+B50+B51+B52+B53+B54+B55+B56+B57+B58+B59+B62)</f>
        <v>1378600</v>
      </c>
      <c r="C63" s="30">
        <f>SUM(C46:C62)</f>
        <v>456700</v>
      </c>
      <c r="D63" s="30">
        <f>SUM(D46:D62)</f>
        <v>456700</v>
      </c>
      <c r="E63" s="30">
        <f>SUM(E46:E62)-(E60+E61)</f>
        <v>797232.79</v>
      </c>
      <c r="F63" s="37"/>
      <c r="G63" s="44"/>
      <c r="H63" s="44"/>
    </row>
    <row r="64" spans="1:8" ht="15.75">
      <c r="A64" s="64" t="s">
        <v>43</v>
      </c>
      <c r="B64" s="65"/>
      <c r="C64" s="65"/>
      <c r="D64" s="65"/>
      <c r="E64" s="66"/>
      <c r="F64" s="37"/>
      <c r="G64" s="44"/>
      <c r="H64" s="44"/>
    </row>
    <row r="65" spans="1:8" ht="89.25">
      <c r="A65" s="19" t="s">
        <v>70</v>
      </c>
      <c r="B65" s="35">
        <v>306050</v>
      </c>
      <c r="C65" s="34">
        <v>70138.9</v>
      </c>
      <c r="D65" s="21">
        <v>70138.9</v>
      </c>
      <c r="E65" s="49">
        <v>68821.95</v>
      </c>
      <c r="F65" s="37">
        <f>C65-D65</f>
        <v>0</v>
      </c>
      <c r="G65" s="43">
        <f>B65-C65</f>
        <v>235911.1</v>
      </c>
      <c r="H65" s="43">
        <f>B65-D65</f>
        <v>235911.1</v>
      </c>
    </row>
    <row r="66" spans="1:8" ht="24" customHeight="1">
      <c r="A66" s="15"/>
      <c r="B66" s="25">
        <f>B65</f>
        <v>306050</v>
      </c>
      <c r="C66" s="25">
        <f>C65</f>
        <v>70138.9</v>
      </c>
      <c r="D66" s="25">
        <f>D65</f>
        <v>70138.9</v>
      </c>
      <c r="E66" s="25">
        <f>E65</f>
        <v>68821.95</v>
      </c>
      <c r="F66" s="37"/>
      <c r="G66" s="44"/>
      <c r="H66" s="44"/>
    </row>
    <row r="67" spans="1:8" ht="48" customHeight="1">
      <c r="A67" s="18" t="s">
        <v>44</v>
      </c>
      <c r="B67" s="25">
        <f>B44+B63+B66</f>
        <v>5906600</v>
      </c>
      <c r="C67" s="25">
        <f>C44+C63+C66</f>
        <v>3528700</v>
      </c>
      <c r="D67" s="25">
        <f>D44+D63+D66</f>
        <v>3528700</v>
      </c>
      <c r="E67" s="25">
        <f>E44+E63+E66</f>
        <v>3532258.81</v>
      </c>
      <c r="F67" s="39">
        <f>SUM(F13:F65)</f>
        <v>0</v>
      </c>
      <c r="G67" s="53">
        <f>SUM(G13:G66)</f>
        <v>2977900.0000000005</v>
      </c>
      <c r="H67" s="53">
        <f>SUM(H13:H66)</f>
        <v>2377900.0000000005</v>
      </c>
    </row>
    <row r="68" spans="1:6" ht="15">
      <c r="A68" s="4"/>
      <c r="B68" s="4"/>
      <c r="C68" s="4"/>
      <c r="D68" s="2"/>
      <c r="E68" s="4"/>
      <c r="F68" s="1"/>
    </row>
    <row r="71" spans="1:3" ht="15">
      <c r="A71" s="4" t="s">
        <v>5</v>
      </c>
      <c r="B71" s="4"/>
      <c r="C71" s="4" t="s">
        <v>66</v>
      </c>
    </row>
    <row r="72" spans="1:3" ht="15">
      <c r="A72" s="4"/>
      <c r="B72" s="4"/>
      <c r="C72" s="4"/>
    </row>
    <row r="73" spans="1:3" ht="15">
      <c r="A73" s="4" t="s">
        <v>4</v>
      </c>
      <c r="B73" s="4"/>
      <c r="C73" s="4" t="s">
        <v>0</v>
      </c>
    </row>
    <row r="87" ht="27" customHeight="1"/>
    <row r="91" ht="15.75">
      <c r="J91" s="6"/>
    </row>
  </sheetData>
  <sheetProtection/>
  <mergeCells count="12">
    <mergeCell ref="D7:D10"/>
    <mergeCell ref="E7:E10"/>
    <mergeCell ref="A64:E64"/>
    <mergeCell ref="A2:D2"/>
    <mergeCell ref="A6:D6"/>
    <mergeCell ref="C7:C10"/>
    <mergeCell ref="A11:E11"/>
    <mergeCell ref="A12:E12"/>
    <mergeCell ref="A29:E29"/>
    <mergeCell ref="A45:E45"/>
    <mergeCell ref="A7:A10"/>
    <mergeCell ref="B7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IKT-3</cp:lastModifiedBy>
  <cp:lastPrinted>2009-09-07T04:03:46Z</cp:lastPrinted>
  <dcterms:created xsi:type="dcterms:W3CDTF">2001-10-17T15:01:53Z</dcterms:created>
  <dcterms:modified xsi:type="dcterms:W3CDTF">2009-09-20T23:57:58Z</dcterms:modified>
  <cp:category/>
  <cp:version/>
  <cp:contentType/>
  <cp:contentStatus/>
</cp:coreProperties>
</file>